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Отчет" sheetId="4" r:id="rId1"/>
  </sheets>
  <externalReferences>
    <externalReference r:id="rId2"/>
  </externalReferences>
  <definedNames>
    <definedName name="_xlnm._FilterDatabase" localSheetId="0" hidden="1">Отчет!$A$6:$R$41</definedName>
  </definedNames>
  <calcPr calcId="145621"/>
</workbook>
</file>

<file path=xl/calcChain.xml><?xml version="1.0" encoding="utf-8"?>
<calcChain xmlns="http://schemas.openxmlformats.org/spreadsheetml/2006/main">
  <c r="M21" i="4" l="1"/>
  <c r="L21" i="4"/>
  <c r="H7" i="4" l="1"/>
  <c r="I7" i="4"/>
  <c r="J7" i="4"/>
  <c r="K7" i="4"/>
  <c r="L7" i="4"/>
  <c r="M7" i="4"/>
  <c r="G42" i="4" l="1"/>
  <c r="J42" i="4"/>
  <c r="K42" i="4"/>
  <c r="N42" i="4"/>
  <c r="O42" i="4"/>
  <c r="P42" i="4"/>
  <c r="Q42" i="4"/>
  <c r="R42" i="4"/>
  <c r="G7" i="4" l="1"/>
  <c r="O47" i="4" l="1"/>
  <c r="N47" i="4"/>
  <c r="G47" i="4" l="1"/>
  <c r="J47" i="4"/>
  <c r="K47" i="4"/>
  <c r="P47" i="4"/>
  <c r="Q47" i="4"/>
  <c r="R47" i="4"/>
  <c r="N7" i="4" l="1"/>
  <c r="R7" i="4" l="1"/>
  <c r="Q7" i="4"/>
  <c r="P7" i="4"/>
  <c r="O7" i="4"/>
</calcChain>
</file>

<file path=xl/sharedStrings.xml><?xml version="1.0" encoding="utf-8"?>
<sst xmlns="http://schemas.openxmlformats.org/spreadsheetml/2006/main" count="197" uniqueCount="72">
  <si>
    <t xml:space="preserve">Инвестиционный проект </t>
  </si>
  <si>
    <t>ИП "Реконструкция электрических сетей Владимирской области в 2013-2017гг."</t>
  </si>
  <si>
    <t>Город</t>
  </si>
  <si>
    <t>Владимир</t>
  </si>
  <si>
    <t>тыс. руб с НДС</t>
  </si>
  <si>
    <t>тыс. руб без НДС</t>
  </si>
  <si>
    <t>Возврат капитала</t>
  </si>
  <si>
    <t>Доход на капитал</t>
  </si>
  <si>
    <t>Привлеченный капитал</t>
  </si>
  <si>
    <t>Источники финансирования</t>
  </si>
  <si>
    <t>Единицы измерения</t>
  </si>
  <si>
    <t>Технические характеристики реконструируемых объектов</t>
  </si>
  <si>
    <t>Протяженность / количество</t>
  </si>
  <si>
    <t>Мощность, МВА</t>
  </si>
  <si>
    <t>Идентификатор ИП</t>
  </si>
  <si>
    <t>ИП131717</t>
  </si>
  <si>
    <t>Строительство КЛ-6 кВ ПС "Тяговая" - РП-2 (фидер 6)</t>
  </si>
  <si>
    <t>Строительство КЛ-6 кВ от ПС "Тракторная" до РП-3</t>
  </si>
  <si>
    <t>Строительство КЛ-0,4 кВ от ТП-315 - до дома  Д. Левитана, 3-б</t>
  </si>
  <si>
    <t>Строительство КЛ-0,4 кВ ТП-433 -до дома ул. Токарева, 5</t>
  </si>
  <si>
    <t>Строительство КЛ-0,4 кВ ТП-310 -до дома ул. Балакирева, 26а</t>
  </si>
  <si>
    <t>Строительство КЛ-0,4 кВ ТП-271 -до дома  ул. Сурикова, 14, 16</t>
  </si>
  <si>
    <t>Строительство КЛ-0,4 кВ ТП-315 -до дома Диктора Левитана, 5</t>
  </si>
  <si>
    <t>Строительство КЛ-0,4 кВ РП-26 -до дома ул. Почаевской, 10</t>
  </si>
  <si>
    <t>Строительство КЛ-0,4 кВ от ТП-348 -до дома ул. Суворова, 3, 5</t>
  </si>
  <si>
    <t>Строительство КЛ-0,4 кВ от ТП-38 -до дома ул. Подбельского, 6</t>
  </si>
  <si>
    <t>Строительство КЛ-0,4 кВ от ТП-453 -до дома ул. В.Дуброва 27,29</t>
  </si>
  <si>
    <t>Строительство КЛ-6 кВ ТП-215 - ТП-281</t>
  </si>
  <si>
    <t>Строительство КЛ-10 кВ РП-30 - ТП-649 - ТП-613 - ТП-611 -ТП-608  (с установкой дополнительных ячеек)</t>
  </si>
  <si>
    <t>Строительство КЛ-10 кВ ТП-637 - ТП-659 - ТП-658 - ТП-663 - ТП-648 - ТП-609 (с установкой дополнительных ячеек)</t>
  </si>
  <si>
    <t>Строительство КЛ-0,4 кВ ТП-418 -до дома ул. Разина, 7б</t>
  </si>
  <si>
    <t>Строительство КЛ-0,4 кВ ТП-177 -до дома Судогодское шоссе, 7а</t>
  </si>
  <si>
    <t>Строительство КЛ-0,4 кВ ТП-189 -до дома пр-т Ленина, 69а</t>
  </si>
  <si>
    <t>Строительство КЛ-0,4 кВ ТП-271 -до дома ул. Балакирева, 37а</t>
  </si>
  <si>
    <t>Строительство КЛ-0,4 кВ ТП-232 -до дома пр-т Строителей, 38б, 42а</t>
  </si>
  <si>
    <t>СтроительствоКЛ-0,4 кВ ТП-242 -до дома ул. Почаевская, 24</t>
  </si>
  <si>
    <t>Строительство КЛ-0,4 кВ ТП-341 -до дома пр-т Ленина, 43</t>
  </si>
  <si>
    <t>Строительство КЛ-0,4 кВ ТП-261 -до дома ул. Лакина, 157</t>
  </si>
  <si>
    <t>Строительство КТП ул.Белинского</t>
  </si>
  <si>
    <t>Строительство 2КЛ-6 кВ до новой КТП по ул.Белинского</t>
  </si>
  <si>
    <t xml:space="preserve">Реконструкция оборудования ТП-428 </t>
  </si>
  <si>
    <t>Реконструкция оборудования РП-8 (с установкой телемеханики)</t>
  </si>
  <si>
    <t>Реконструкция оборудования РП-11 (с установкой телемеханики)</t>
  </si>
  <si>
    <t>Реконструкция оборудования РП-3 (с установкой телемеханики)</t>
  </si>
  <si>
    <t>Реконструкция оборудования ТП-571</t>
  </si>
  <si>
    <t>Установка телемеханики на РП-28, РП-31 и РП-32</t>
  </si>
  <si>
    <t>Установка сигнализации на ТП</t>
  </si>
  <si>
    <t>Строительство КТП ул.Ноябрьская (в т.ч. перевод нагрузок)</t>
  </si>
  <si>
    <t>Монтаж АСКУЭ в частном секторе, г.Гусь-Хрустальный</t>
  </si>
  <si>
    <t>Гусь-Хрустальный</t>
  </si>
  <si>
    <t>Ковров</t>
  </si>
  <si>
    <t>км.</t>
  </si>
  <si>
    <t>шт.</t>
  </si>
  <si>
    <t>Предвыполнение ИП "Реконструкция электрических сетей Владимирской области в 2018-2022гг."</t>
  </si>
  <si>
    <t>ИП182217</t>
  </si>
  <si>
    <t>Строительство КТП Патриаршие сады</t>
  </si>
  <si>
    <t>Строительство КЛ-6 кВ до КТП Патриаршие сады</t>
  </si>
  <si>
    <t>Реконструкция РУ-6кВ в ТП-23</t>
  </si>
  <si>
    <t>ИП "Реконструкция электрических сетей г. Гороховец в 2017-2022гг."</t>
  </si>
  <si>
    <t>ИП172217</t>
  </si>
  <si>
    <t>Гороховец</t>
  </si>
  <si>
    <t>Монтаж автоматизированной системы контроля и учета электроэнергии</t>
  </si>
  <si>
    <t>Строительство электрических сетей 0,4 кВ</t>
  </si>
  <si>
    <t>Строительство КЛ-0,4 кВ от ТП-450 -до дома  ул. Василисина, 13</t>
  </si>
  <si>
    <t>Отчет за 2017г. по инвестиционной программе</t>
  </si>
  <si>
    <t xml:space="preserve">Строительство ВЛИ-0,4кВ от ТП-22 ул.Володарского-Челюскинцев </t>
  </si>
  <si>
    <t>-</t>
  </si>
  <si>
    <t>Ввод объектов</t>
  </si>
  <si>
    <t>Объемы (Акты) выполненных работ за 2016г.</t>
  </si>
  <si>
    <t>Объемы (Акты) выполненных работ за 2017г.</t>
  </si>
  <si>
    <t>Финансирование за 2016г.</t>
  </si>
  <si>
    <t>Финансирование за 2017г.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</si>
</sst>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Helv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9" fontId="7" fillId="0" borderId="0" applyBorder="0">
      <alignment vertical="top"/>
    </xf>
    <xf numFmtId="0" fontId="8" fillId="0" borderId="0"/>
  </cellStyleXfs>
  <cellXfs count="71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4" fillId="2" borderId="12" xfId="0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wrapText="1"/>
    </xf>
    <xf numFmtId="4" fontId="1" fillId="3" borderId="2" xfId="0" applyNumberFormat="1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/>
    <xf numFmtId="0" fontId="9" fillId="4" borderId="17" xfId="2" applyNumberFormat="1" applyFont="1" applyFill="1" applyBorder="1" applyAlignment="1" applyProtection="1">
      <alignment vertical="center" wrapText="1"/>
      <protection locked="0"/>
    </xf>
    <xf numFmtId="0" fontId="9" fillId="4" borderId="1" xfId="2" applyNumberFormat="1" applyFont="1" applyFill="1" applyBorder="1" applyAlignment="1" applyProtection="1">
      <alignment vertical="center" wrapText="1"/>
      <protection locked="0"/>
    </xf>
    <xf numFmtId="0" fontId="9" fillId="0" borderId="1" xfId="2" applyNumberFormat="1" applyFont="1" applyFill="1" applyBorder="1" applyAlignment="1" applyProtection="1">
      <alignment vertical="center" wrapText="1"/>
      <protection locked="0"/>
    </xf>
    <xf numFmtId="0" fontId="0" fillId="0" borderId="1" xfId="0" applyFill="1" applyBorder="1" applyAlignment="1">
      <alignment horizontal="center" vertical="center" wrapText="1"/>
    </xf>
    <xf numFmtId="3" fontId="0" fillId="0" borderId="0" xfId="0" applyNumberFormat="1"/>
    <xf numFmtId="0" fontId="5" fillId="2" borderId="14" xfId="1" applyFont="1" applyFill="1" applyBorder="1" applyAlignment="1">
      <alignment horizontal="center" vertical="center" wrapText="1"/>
    </xf>
    <xf numFmtId="3" fontId="0" fillId="0" borderId="18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3" fontId="10" fillId="0" borderId="17" xfId="0" applyNumberFormat="1" applyFont="1" applyFill="1" applyBorder="1" applyAlignment="1">
      <alignment horizontal="center" vertical="center"/>
    </xf>
    <xf numFmtId="3" fontId="11" fillId="3" borderId="2" xfId="0" applyNumberFormat="1" applyFont="1" applyFill="1" applyBorder="1" applyAlignment="1">
      <alignment horizontal="center" vertical="center"/>
    </xf>
    <xf numFmtId="3" fontId="11" fillId="3" borderId="19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3" fontId="11" fillId="3" borderId="2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/>
    </xf>
    <xf numFmtId="0" fontId="9" fillId="4" borderId="2" xfId="2" applyNumberFormat="1" applyFont="1" applyFill="1" applyBorder="1" applyAlignment="1" applyProtection="1">
      <alignment vertical="center" wrapText="1"/>
      <protection locked="0"/>
    </xf>
    <xf numFmtId="0" fontId="0" fillId="0" borderId="2" xfId="0" applyFont="1" applyFill="1" applyBorder="1" applyAlignment="1">
      <alignment horizontal="center" vertical="center" wrapText="1"/>
    </xf>
    <xf numFmtId="4" fontId="0" fillId="0" borderId="2" xfId="0" applyNumberFormat="1" applyFill="1" applyBorder="1" applyAlignment="1">
      <alignment horizontal="center" vertical="center"/>
    </xf>
    <xf numFmtId="3" fontId="10" fillId="0" borderId="2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/>
    </xf>
    <xf numFmtId="3" fontId="1" fillId="3" borderId="6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10" fillId="0" borderId="2" xfId="0" applyNumberFormat="1" applyFont="1" applyFill="1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 readingOrder="1"/>
    </xf>
    <xf numFmtId="0" fontId="4" fillId="2" borderId="8" xfId="0" applyFont="1" applyFill="1" applyBorder="1" applyAlignment="1">
      <alignment horizontal="center" vertical="center" wrapText="1" readingOrder="1"/>
    </xf>
    <xf numFmtId="0" fontId="4" fillId="2" borderId="21" xfId="0" applyFont="1" applyFill="1" applyBorder="1" applyAlignment="1">
      <alignment horizontal="center" vertical="center" wrapText="1" readingOrder="1"/>
    </xf>
    <xf numFmtId="0" fontId="4" fillId="2" borderId="3" xfId="0" applyFont="1" applyFill="1" applyBorder="1" applyAlignment="1">
      <alignment horizontal="center" vertical="center" wrapText="1" readingOrder="1"/>
    </xf>
  </cellXfs>
  <cellStyles count="4">
    <cellStyle name="Обычный" xfId="0" builtinId="0"/>
    <cellStyle name="Обычный 2" xfId="2"/>
    <cellStyle name="Обычный_Инвестиции Сети Сбыты ЭСО" xfId="3"/>
    <cellStyle name="Стиль 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2;&#1083;&#1072;&#1076;&#1080;&#1084;&#1080;&#1088;/&#1059;&#1060;&#1057;&#1048;%20&#1080;%20&#1058;&#1055;/&#1048;&#1085;&#1074;&#1077;&#1089;&#1090;&#1080;&#1094;&#1080;&#1080;/2016/&#1077;&#1078;&#1077;&#1084;&#1077;&#1089;%20&#1086;&#1090;&#1095;&#1077;&#1090;&#1099;/&#1057;&#1074;&#1086;&#1076;&#1085;&#1099;&#1081;%20&#1086;&#1090;&#1095;&#1077;&#1090;/&#1057;&#1074;&#1086;&#1076;&#1085;&#1099;&#1081;%20&#1086;&#1090;&#1095;&#1077;&#1090;_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значения и группировки"/>
      <sheetName val="сводный отчет_ип_объекты"/>
      <sheetName val="пром. итоги (сливные строки)"/>
      <sheetName val="сводный отчет_тп"/>
      <sheetName val="сводик_итог"/>
    </sheetNames>
    <sheetDataSet>
      <sheetData sheetId="0" refreshError="1"/>
      <sheetData sheetId="1">
        <row r="146">
          <cell r="FM146">
            <v>676.49012711864407</v>
          </cell>
          <cell r="FN146">
            <v>798.25835000000006</v>
          </cell>
        </row>
        <row r="147">
          <cell r="FM147">
            <v>131.89886000000001</v>
          </cell>
          <cell r="FN147">
            <v>131.89886000000001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tabSelected="1" topLeftCell="B1" workbookViewId="0">
      <pane ySplit="6" topLeftCell="A31" activePane="bottomLeft" state="frozen"/>
      <selection pane="bottomLeft" activeCell="M2" sqref="M2"/>
    </sheetView>
  </sheetViews>
  <sheetFormatPr defaultRowHeight="15" x14ac:dyDescent="0.25"/>
  <cols>
    <col min="1" max="1" width="12.7109375" customWidth="1"/>
    <col min="2" max="2" width="46.7109375" style="23" customWidth="1"/>
    <col min="3" max="3" width="14.140625" style="4" customWidth="1"/>
    <col min="4" max="4" width="11.7109375" style="5" customWidth="1"/>
    <col min="5" max="5" width="14" style="4" customWidth="1"/>
    <col min="6" max="7" width="13.28515625" style="4" customWidth="1"/>
    <col min="8" max="8" width="10.28515625" style="1" customWidth="1"/>
    <col min="9" max="9" width="11" style="1" customWidth="1"/>
    <col min="10" max="10" width="10.28515625" style="1" customWidth="1"/>
    <col min="11" max="12" width="11" style="1" customWidth="1"/>
    <col min="13" max="13" width="10.28515625" style="4" customWidth="1"/>
    <col min="14" max="14" width="11" style="1" customWidth="1"/>
    <col min="15" max="15" width="10.28515625" style="4" customWidth="1"/>
    <col min="16" max="16" width="12.140625" style="4" customWidth="1"/>
    <col min="17" max="17" width="12.28515625" style="4" customWidth="1"/>
    <col min="18" max="18" width="13.7109375" style="1" customWidth="1"/>
    <col min="19" max="19" width="9.5703125" bestFit="1" customWidth="1"/>
  </cols>
  <sheetData>
    <row r="1" spans="1:21" ht="9" customHeight="1" x14ac:dyDescent="0.25"/>
    <row r="2" spans="1:21" ht="20.25" customHeight="1" x14ac:dyDescent="0.25">
      <c r="D2" s="12" t="s">
        <v>64</v>
      </c>
      <c r="J2" s="45"/>
      <c r="K2" s="45"/>
      <c r="L2" s="45"/>
      <c r="M2" s="45"/>
      <c r="N2" s="45"/>
      <c r="O2" s="45"/>
    </row>
    <row r="3" spans="1:21" ht="9.75" customHeight="1" thickBot="1" x14ac:dyDescent="0.3"/>
    <row r="4" spans="1:21" s="3" customFormat="1" ht="15" customHeight="1" x14ac:dyDescent="0.2">
      <c r="A4" s="53" t="s">
        <v>14</v>
      </c>
      <c r="B4" s="56" t="s">
        <v>0</v>
      </c>
      <c r="C4" s="56" t="s">
        <v>2</v>
      </c>
      <c r="D4" s="59" t="s">
        <v>11</v>
      </c>
      <c r="E4" s="59"/>
      <c r="F4" s="60"/>
      <c r="G4" s="63" t="s">
        <v>67</v>
      </c>
      <c r="H4" s="67" t="s">
        <v>68</v>
      </c>
      <c r="I4" s="68"/>
      <c r="J4" s="65" t="s">
        <v>69</v>
      </c>
      <c r="K4" s="60"/>
      <c r="L4" s="51" t="s">
        <v>70</v>
      </c>
      <c r="M4" s="51"/>
      <c r="N4" s="51" t="s">
        <v>71</v>
      </c>
      <c r="O4" s="51"/>
      <c r="P4" s="49" t="s">
        <v>9</v>
      </c>
      <c r="Q4" s="49"/>
      <c r="R4" s="50"/>
    </row>
    <row r="5" spans="1:21" s="3" customFormat="1" ht="28.5" customHeight="1" x14ac:dyDescent="0.2">
      <c r="A5" s="54"/>
      <c r="B5" s="57"/>
      <c r="C5" s="57"/>
      <c r="D5" s="61"/>
      <c r="E5" s="61"/>
      <c r="F5" s="62"/>
      <c r="G5" s="64"/>
      <c r="H5" s="69"/>
      <c r="I5" s="70"/>
      <c r="J5" s="66"/>
      <c r="K5" s="62"/>
      <c r="L5" s="52"/>
      <c r="M5" s="52"/>
      <c r="N5" s="52"/>
      <c r="O5" s="52"/>
      <c r="P5" s="18" t="s">
        <v>6</v>
      </c>
      <c r="Q5" s="18" t="s">
        <v>7</v>
      </c>
      <c r="R5" s="6" t="s">
        <v>8</v>
      </c>
    </row>
    <row r="6" spans="1:21" s="2" customFormat="1" ht="36.75" customHeight="1" thickBot="1" x14ac:dyDescent="0.3">
      <c r="A6" s="55"/>
      <c r="B6" s="58"/>
      <c r="C6" s="58"/>
      <c r="D6" s="29" t="s">
        <v>10</v>
      </c>
      <c r="E6" s="29" t="s">
        <v>12</v>
      </c>
      <c r="F6" s="29" t="s">
        <v>13</v>
      </c>
      <c r="G6" s="8" t="s">
        <v>5</v>
      </c>
      <c r="H6" s="48" t="s">
        <v>5</v>
      </c>
      <c r="I6" s="48" t="s">
        <v>4</v>
      </c>
      <c r="J6" s="8" t="s">
        <v>5</v>
      </c>
      <c r="K6" s="8" t="s">
        <v>4</v>
      </c>
      <c r="L6" s="48" t="s">
        <v>5</v>
      </c>
      <c r="M6" s="48" t="s">
        <v>4</v>
      </c>
      <c r="N6" s="8" t="s">
        <v>5</v>
      </c>
      <c r="O6" s="19" t="s">
        <v>4</v>
      </c>
      <c r="P6" s="19" t="s">
        <v>5</v>
      </c>
      <c r="Q6" s="19" t="s">
        <v>5</v>
      </c>
      <c r="R6" s="7" t="s">
        <v>5</v>
      </c>
    </row>
    <row r="7" spans="1:21" ht="30" x14ac:dyDescent="0.25">
      <c r="A7" s="13" t="s">
        <v>15</v>
      </c>
      <c r="B7" s="14" t="s">
        <v>1</v>
      </c>
      <c r="C7" s="21"/>
      <c r="D7" s="15"/>
      <c r="E7" s="15"/>
      <c r="F7" s="15"/>
      <c r="G7" s="16">
        <f>SUM(G8:G41)</f>
        <v>173641.01379999993</v>
      </c>
      <c r="H7" s="33">
        <f t="shared" ref="H7:R7" si="0">SUM(H8:H41)</f>
        <v>3420.8624099999997</v>
      </c>
      <c r="I7" s="33">
        <f t="shared" si="0"/>
        <v>3931.8814019999995</v>
      </c>
      <c r="J7" s="33">
        <f t="shared" si="0"/>
        <v>170220.15140864399</v>
      </c>
      <c r="K7" s="33">
        <f t="shared" si="0"/>
        <v>198383.30669109488</v>
      </c>
      <c r="L7" s="33">
        <f t="shared" si="0"/>
        <v>11895.438671016949</v>
      </c>
      <c r="M7" s="33">
        <f t="shared" si="0"/>
        <v>13931.881389999999</v>
      </c>
      <c r="N7" s="33">
        <f t="shared" si="0"/>
        <v>161745.57519661009</v>
      </c>
      <c r="O7" s="33">
        <f t="shared" si="0"/>
        <v>188383.3067548949</v>
      </c>
      <c r="P7" s="16">
        <f t="shared" si="0"/>
        <v>37915.029038282963</v>
      </c>
      <c r="Q7" s="16">
        <f t="shared" si="0"/>
        <v>123830.54615832718</v>
      </c>
      <c r="R7" s="44">
        <f t="shared" si="0"/>
        <v>0</v>
      </c>
    </row>
    <row r="8" spans="1:21" ht="25.5" x14ac:dyDescent="0.25">
      <c r="A8" s="9" t="s">
        <v>15</v>
      </c>
      <c r="B8" s="24" t="s">
        <v>16</v>
      </c>
      <c r="C8" s="27" t="s">
        <v>3</v>
      </c>
      <c r="D8" s="17" t="s">
        <v>51</v>
      </c>
      <c r="E8" s="35">
        <v>4.1349999999999998</v>
      </c>
      <c r="F8" s="35"/>
      <c r="G8" s="11">
        <v>19230.006089999999</v>
      </c>
      <c r="H8" s="31">
        <v>1136.9554800000001</v>
      </c>
      <c r="I8" s="31">
        <v>1308.2159075999998</v>
      </c>
      <c r="J8" s="31">
        <v>18093.050609999998</v>
      </c>
      <c r="K8" s="31">
        <v>21120.285326999998</v>
      </c>
      <c r="L8" s="20">
        <v>4526.785982033899</v>
      </c>
      <c r="M8" s="31">
        <v>5308.2159000000001</v>
      </c>
      <c r="N8" s="20">
        <v>14703.220104067794</v>
      </c>
      <c r="O8" s="31">
        <v>17120.285329999999</v>
      </c>
      <c r="P8" s="11">
        <v>3446.6044373971818</v>
      </c>
      <c r="Q8" s="11">
        <v>11256.61566667061</v>
      </c>
      <c r="R8" s="11"/>
      <c r="S8" s="45"/>
      <c r="T8" s="45"/>
      <c r="U8" s="28"/>
    </row>
    <row r="9" spans="1:21" x14ac:dyDescent="0.25">
      <c r="A9" s="9" t="s">
        <v>15</v>
      </c>
      <c r="B9" s="24" t="s">
        <v>17</v>
      </c>
      <c r="C9" s="27" t="s">
        <v>3</v>
      </c>
      <c r="D9" s="17" t="s">
        <v>51</v>
      </c>
      <c r="E9" s="35">
        <v>5.0570000000000004</v>
      </c>
      <c r="F9" s="35"/>
      <c r="G9" s="11">
        <v>27460.062190000001</v>
      </c>
      <c r="H9" s="31">
        <v>1447.1837399999999</v>
      </c>
      <c r="I9" s="31">
        <v>1665.1740809999999</v>
      </c>
      <c r="J9" s="31">
        <v>26012.87845</v>
      </c>
      <c r="K9" s="31">
        <v>30368.882818599999</v>
      </c>
      <c r="L9" s="20">
        <v>6531.929501864407</v>
      </c>
      <c r="M9" s="31">
        <v>7665.1740799999998</v>
      </c>
      <c r="N9" s="20">
        <v>20928.132679999999</v>
      </c>
      <c r="O9" s="31">
        <v>24368.882809999999</v>
      </c>
      <c r="P9" s="11">
        <v>4905.7957679195188</v>
      </c>
      <c r="Q9" s="11">
        <v>16022.336912080478</v>
      </c>
      <c r="R9" s="11"/>
      <c r="S9" s="45"/>
      <c r="T9" s="45"/>
      <c r="U9" s="28"/>
    </row>
    <row r="10" spans="1:21" ht="25.5" x14ac:dyDescent="0.25">
      <c r="A10" s="9" t="s">
        <v>15</v>
      </c>
      <c r="B10" s="24" t="s">
        <v>18</v>
      </c>
      <c r="C10" s="27" t="s">
        <v>3</v>
      </c>
      <c r="D10" s="17" t="s">
        <v>51</v>
      </c>
      <c r="E10" s="36">
        <v>0.188</v>
      </c>
      <c r="F10" s="35"/>
      <c r="G10" s="11">
        <v>567.14812999999992</v>
      </c>
      <c r="H10" s="31"/>
      <c r="I10" s="31"/>
      <c r="J10" s="31">
        <v>567.14812999999992</v>
      </c>
      <c r="K10" s="31">
        <v>662.57522719999986</v>
      </c>
      <c r="L10" s="20"/>
      <c r="M10" s="31"/>
      <c r="N10" s="20">
        <v>567.14813237288126</v>
      </c>
      <c r="O10" s="31">
        <v>662.57522999999992</v>
      </c>
      <c r="P10" s="11">
        <v>132.94606595442991</v>
      </c>
      <c r="Q10" s="11">
        <v>434.2020664184513</v>
      </c>
      <c r="R10" s="11"/>
      <c r="S10" s="45"/>
      <c r="T10" s="45"/>
      <c r="U10" s="28"/>
    </row>
    <row r="11" spans="1:21" ht="25.5" x14ac:dyDescent="0.25">
      <c r="A11" s="9" t="s">
        <v>15</v>
      </c>
      <c r="B11" s="24" t="s">
        <v>63</v>
      </c>
      <c r="C11" s="27" t="s">
        <v>3</v>
      </c>
      <c r="D11" s="17" t="s">
        <v>51</v>
      </c>
      <c r="E11" s="36">
        <v>0.222</v>
      </c>
      <c r="F11" s="35"/>
      <c r="G11" s="11">
        <v>585.70855000000006</v>
      </c>
      <c r="H11" s="31"/>
      <c r="I11" s="31"/>
      <c r="J11" s="31">
        <v>585.70855000000006</v>
      </c>
      <c r="K11" s="31">
        <v>683.96347780000008</v>
      </c>
      <c r="L11" s="20"/>
      <c r="M11" s="31"/>
      <c r="N11" s="20">
        <v>585.70855186440679</v>
      </c>
      <c r="O11" s="31">
        <v>683.96348</v>
      </c>
      <c r="P11" s="11">
        <v>137.29684243241701</v>
      </c>
      <c r="Q11" s="11">
        <v>448.41170943198972</v>
      </c>
      <c r="R11" s="11"/>
      <c r="S11" s="45"/>
      <c r="T11" s="45"/>
      <c r="U11" s="28"/>
    </row>
    <row r="12" spans="1:21" ht="25.5" x14ac:dyDescent="0.25">
      <c r="A12" s="9" t="s">
        <v>15</v>
      </c>
      <c r="B12" s="24" t="s">
        <v>19</v>
      </c>
      <c r="C12" s="27" t="s">
        <v>3</v>
      </c>
      <c r="D12" s="17" t="s">
        <v>51</v>
      </c>
      <c r="E12" s="35">
        <v>0.67200000000000004</v>
      </c>
      <c r="F12" s="35"/>
      <c r="G12" s="11">
        <v>2428.9964799999998</v>
      </c>
      <c r="H12" s="31"/>
      <c r="I12" s="31"/>
      <c r="J12" s="31">
        <v>2428.9964799999998</v>
      </c>
      <c r="K12" s="31">
        <v>2836.4702595999997</v>
      </c>
      <c r="L12" s="20"/>
      <c r="M12" s="31"/>
      <c r="N12" s="20">
        <v>2428.9964803389835</v>
      </c>
      <c r="O12" s="31">
        <v>2836.4702600000001</v>
      </c>
      <c r="P12" s="11">
        <v>569.38480062896815</v>
      </c>
      <c r="Q12" s="11">
        <v>1859.6116797100151</v>
      </c>
      <c r="R12" s="11"/>
      <c r="S12" s="45"/>
      <c r="T12" s="45"/>
      <c r="U12" s="28"/>
    </row>
    <row r="13" spans="1:21" ht="25.5" x14ac:dyDescent="0.25">
      <c r="A13" s="9" t="s">
        <v>15</v>
      </c>
      <c r="B13" s="24" t="s">
        <v>20</v>
      </c>
      <c r="C13" s="27" t="s">
        <v>3</v>
      </c>
      <c r="D13" s="17" t="s">
        <v>51</v>
      </c>
      <c r="E13" s="36">
        <v>0.42</v>
      </c>
      <c r="F13" s="35"/>
      <c r="G13" s="11">
        <v>1852.9944500000001</v>
      </c>
      <c r="H13" s="31"/>
      <c r="I13" s="31"/>
      <c r="J13" s="31">
        <v>1852.9944500000001</v>
      </c>
      <c r="K13" s="31">
        <v>2163.8416069999998</v>
      </c>
      <c r="L13" s="20"/>
      <c r="M13" s="31"/>
      <c r="N13" s="20">
        <v>1852.994452542373</v>
      </c>
      <c r="O13" s="31">
        <v>2163.8416099999999</v>
      </c>
      <c r="P13" s="11">
        <v>434.36327943142226</v>
      </c>
      <c r="Q13" s="11">
        <v>1418.6311731109506</v>
      </c>
      <c r="R13" s="11"/>
      <c r="S13" s="45"/>
      <c r="T13" s="45"/>
      <c r="U13" s="28"/>
    </row>
    <row r="14" spans="1:21" ht="25.5" x14ac:dyDescent="0.25">
      <c r="A14" s="9" t="s">
        <v>15</v>
      </c>
      <c r="B14" s="24" t="s">
        <v>21</v>
      </c>
      <c r="C14" s="27" t="s">
        <v>3</v>
      </c>
      <c r="D14" s="17" t="s">
        <v>51</v>
      </c>
      <c r="E14" s="36">
        <v>0.42</v>
      </c>
      <c r="F14" s="35"/>
      <c r="G14" s="11">
        <v>1205.97963</v>
      </c>
      <c r="H14" s="31"/>
      <c r="I14" s="31"/>
      <c r="J14" s="31">
        <v>1205.97963</v>
      </c>
      <c r="K14" s="31">
        <v>1408.2874853999999</v>
      </c>
      <c r="L14" s="20"/>
      <c r="M14" s="31"/>
      <c r="N14" s="20">
        <v>1205.9796338983051</v>
      </c>
      <c r="O14" s="31">
        <v>1408.2874899999999</v>
      </c>
      <c r="P14" s="11">
        <v>282.69554071727322</v>
      </c>
      <c r="Q14" s="11">
        <v>923.28409318103172</v>
      </c>
      <c r="R14" s="11"/>
      <c r="S14" s="45"/>
      <c r="T14" s="45"/>
      <c r="U14" s="28"/>
    </row>
    <row r="15" spans="1:21" ht="25.5" x14ac:dyDescent="0.25">
      <c r="A15" s="9" t="s">
        <v>15</v>
      </c>
      <c r="B15" s="24" t="s">
        <v>22</v>
      </c>
      <c r="C15" s="27" t="s">
        <v>3</v>
      </c>
      <c r="D15" s="17" t="s">
        <v>51</v>
      </c>
      <c r="E15" s="36">
        <v>0.28799999999999998</v>
      </c>
      <c r="F15" s="35"/>
      <c r="G15" s="11">
        <v>738.71678000000009</v>
      </c>
      <c r="H15" s="31"/>
      <c r="I15" s="31"/>
      <c r="J15" s="31">
        <v>738.71678000000009</v>
      </c>
      <c r="K15" s="31">
        <v>863.01164000000006</v>
      </c>
      <c r="L15" s="20"/>
      <c r="M15" s="31"/>
      <c r="N15" s="20">
        <v>738.71678000000009</v>
      </c>
      <c r="O15" s="31">
        <v>863.01163999999994</v>
      </c>
      <c r="P15" s="11">
        <v>173.16373650853282</v>
      </c>
      <c r="Q15" s="11">
        <v>565.55304349146718</v>
      </c>
      <c r="R15" s="11"/>
      <c r="S15" s="45"/>
      <c r="T15" s="45"/>
      <c r="U15" s="28"/>
    </row>
    <row r="16" spans="1:21" ht="25.5" x14ac:dyDescent="0.25">
      <c r="A16" s="9" t="s">
        <v>15</v>
      </c>
      <c r="B16" s="24" t="s">
        <v>23</v>
      </c>
      <c r="C16" s="27" t="s">
        <v>3</v>
      </c>
      <c r="D16" s="17" t="s">
        <v>51</v>
      </c>
      <c r="E16" s="35">
        <v>0.13300000000000001</v>
      </c>
      <c r="F16" s="35"/>
      <c r="G16" s="11">
        <v>285.50042999999999</v>
      </c>
      <c r="H16" s="31"/>
      <c r="I16" s="31"/>
      <c r="J16" s="31">
        <v>285.50042999999999</v>
      </c>
      <c r="K16" s="31">
        <v>333.39426119999996</v>
      </c>
      <c r="L16" s="20"/>
      <c r="M16" s="31"/>
      <c r="N16" s="20">
        <v>285.50042898305082</v>
      </c>
      <c r="O16" s="31">
        <v>333.39425999999997</v>
      </c>
      <c r="P16" s="11">
        <v>66.924594643016093</v>
      </c>
      <c r="Q16" s="11">
        <v>218.5758343400347</v>
      </c>
      <c r="R16" s="11"/>
      <c r="S16" s="45"/>
      <c r="T16" s="45"/>
      <c r="U16" s="28"/>
    </row>
    <row r="17" spans="1:21" ht="25.5" x14ac:dyDescent="0.25">
      <c r="A17" s="9" t="s">
        <v>15</v>
      </c>
      <c r="B17" s="24" t="s">
        <v>24</v>
      </c>
      <c r="C17" s="27" t="s">
        <v>3</v>
      </c>
      <c r="D17" s="17" t="s">
        <v>51</v>
      </c>
      <c r="E17" s="35">
        <v>0.57199999999999995</v>
      </c>
      <c r="F17" s="35"/>
      <c r="G17" s="11">
        <v>1974.07827</v>
      </c>
      <c r="H17" s="31"/>
      <c r="I17" s="31"/>
      <c r="J17" s="31">
        <v>1974.07827</v>
      </c>
      <c r="K17" s="31">
        <v>2305.2377213999998</v>
      </c>
      <c r="L17" s="20"/>
      <c r="M17" s="31"/>
      <c r="N17" s="20">
        <v>1974.0782688135596</v>
      </c>
      <c r="O17" s="31">
        <v>2305.2377200000001</v>
      </c>
      <c r="P17" s="11">
        <v>462.74672302428525</v>
      </c>
      <c r="Q17" s="11">
        <v>1511.3315457892743</v>
      </c>
      <c r="R17" s="11"/>
      <c r="S17" s="45"/>
      <c r="T17" s="45"/>
      <c r="U17" s="28"/>
    </row>
    <row r="18" spans="1:21" ht="25.5" x14ac:dyDescent="0.25">
      <c r="A18" s="9" t="s">
        <v>15</v>
      </c>
      <c r="B18" s="24" t="s">
        <v>25</v>
      </c>
      <c r="C18" s="27" t="s">
        <v>3</v>
      </c>
      <c r="D18" s="17" t="s">
        <v>51</v>
      </c>
      <c r="E18" s="35">
        <v>0.06</v>
      </c>
      <c r="F18" s="35"/>
      <c r="G18" s="11">
        <v>269.47613000000001</v>
      </c>
      <c r="H18" s="31"/>
      <c r="I18" s="31"/>
      <c r="J18" s="31">
        <v>269.47613000000001</v>
      </c>
      <c r="K18" s="31">
        <v>314.68181240000001</v>
      </c>
      <c r="L18" s="20"/>
      <c r="M18" s="31"/>
      <c r="N18" s="20">
        <v>269.47612796610167</v>
      </c>
      <c r="O18" s="31">
        <v>314.68180999999993</v>
      </c>
      <c r="P18" s="11">
        <v>63.168313597075326</v>
      </c>
      <c r="Q18" s="11">
        <v>206.30781436902632</v>
      </c>
      <c r="R18" s="11"/>
      <c r="S18" s="45"/>
      <c r="T18" s="45"/>
      <c r="U18" s="28"/>
    </row>
    <row r="19" spans="1:21" ht="25.5" x14ac:dyDescent="0.25">
      <c r="A19" s="9" t="s">
        <v>15</v>
      </c>
      <c r="B19" s="24" t="s">
        <v>26</v>
      </c>
      <c r="C19" s="27" t="s">
        <v>3</v>
      </c>
      <c r="D19" s="17" t="s">
        <v>51</v>
      </c>
      <c r="E19" s="35">
        <v>0.34200000000000003</v>
      </c>
      <c r="F19" s="35"/>
      <c r="G19" s="11">
        <v>1210.8068900000001</v>
      </c>
      <c r="H19" s="31"/>
      <c r="I19" s="31"/>
      <c r="J19" s="31">
        <v>1210.8068900000001</v>
      </c>
      <c r="K19" s="31">
        <v>1413.9245366</v>
      </c>
      <c r="L19" s="20"/>
      <c r="M19" s="31"/>
      <c r="N19" s="20">
        <v>1210.8068928813559</v>
      </c>
      <c r="O19" s="31">
        <v>1413.92454</v>
      </c>
      <c r="P19" s="11">
        <v>283.82710591956828</v>
      </c>
      <c r="Q19" s="11">
        <v>926.97978696178757</v>
      </c>
      <c r="R19" s="11"/>
      <c r="S19" s="45"/>
      <c r="T19" s="45"/>
      <c r="U19" s="28"/>
    </row>
    <row r="20" spans="1:21" x14ac:dyDescent="0.25">
      <c r="A20" s="9" t="s">
        <v>15</v>
      </c>
      <c r="B20" s="24" t="s">
        <v>27</v>
      </c>
      <c r="C20" s="27" t="s">
        <v>3</v>
      </c>
      <c r="D20" s="17" t="s">
        <v>51</v>
      </c>
      <c r="E20" s="35">
        <v>1.145</v>
      </c>
      <c r="F20" s="35"/>
      <c r="G20" s="11">
        <v>4175.0835800000004</v>
      </c>
      <c r="H20" s="31"/>
      <c r="I20" s="31"/>
      <c r="J20" s="31">
        <v>4175.0835800000004</v>
      </c>
      <c r="K20" s="31">
        <v>4875.4703840000002</v>
      </c>
      <c r="L20" s="20"/>
      <c r="M20" s="31"/>
      <c r="N20" s="20">
        <v>4175.08357661017</v>
      </c>
      <c r="O20" s="31">
        <v>4875.4703800000007</v>
      </c>
      <c r="P20" s="11">
        <v>978.68776225879992</v>
      </c>
      <c r="Q20" s="11">
        <v>3196.3958143513696</v>
      </c>
      <c r="R20" s="11"/>
      <c r="S20" s="45"/>
      <c r="T20" s="45"/>
      <c r="U20" s="28"/>
    </row>
    <row r="21" spans="1:21" ht="38.25" x14ac:dyDescent="0.25">
      <c r="A21" s="9" t="s">
        <v>15</v>
      </c>
      <c r="B21" s="24" t="s">
        <v>28</v>
      </c>
      <c r="C21" s="27" t="s">
        <v>3</v>
      </c>
      <c r="D21" s="17" t="s">
        <v>51</v>
      </c>
      <c r="E21" s="35">
        <v>1.851</v>
      </c>
      <c r="F21" s="35"/>
      <c r="G21" s="11">
        <v>9104.7401099999988</v>
      </c>
      <c r="H21" s="31">
        <v>808.38899000000004</v>
      </c>
      <c r="I21" s="31">
        <v>930.15721340000005</v>
      </c>
      <c r="J21" s="31">
        <v>8296.3511199999994</v>
      </c>
      <c r="K21" s="31">
        <v>9688.0968838000008</v>
      </c>
      <c r="L21" s="31">
        <f>'[1]сводный отчет_ип_объекты'!FM146+'[1]сводный отчет_ип_объекты'!FM147</f>
        <v>808.38898711864408</v>
      </c>
      <c r="M21" s="31">
        <f>'[1]сводный отчет_ип_объекты'!FN146+'[1]сводный отчет_ип_объекты'!FN147</f>
        <v>930.15721000000008</v>
      </c>
      <c r="N21" s="20">
        <v>8296.3511252542376</v>
      </c>
      <c r="O21" s="31">
        <v>9688.0968899999989</v>
      </c>
      <c r="P21" s="11">
        <v>1944.7604266357596</v>
      </c>
      <c r="Q21" s="11">
        <v>6351.5906986184773</v>
      </c>
      <c r="R21" s="11"/>
      <c r="S21" s="45"/>
      <c r="T21" s="45"/>
      <c r="U21" s="28"/>
    </row>
    <row r="22" spans="1:21" ht="38.25" x14ac:dyDescent="0.25">
      <c r="A22" s="9" t="s">
        <v>15</v>
      </c>
      <c r="B22" s="24" t="s">
        <v>29</v>
      </c>
      <c r="C22" s="27" t="s">
        <v>3</v>
      </c>
      <c r="D22" s="17" t="s">
        <v>51</v>
      </c>
      <c r="E22" s="35">
        <v>4.2930000000000001</v>
      </c>
      <c r="F22" s="35"/>
      <c r="G22" s="11">
        <v>10528.869140000001</v>
      </c>
      <c r="H22" s="31"/>
      <c r="I22" s="31"/>
      <c r="J22" s="31">
        <v>10528.869140000001</v>
      </c>
      <c r="K22" s="31">
        <v>12301.176822199999</v>
      </c>
      <c r="L22" s="20"/>
      <c r="M22" s="31"/>
      <c r="N22" s="20">
        <v>10528.869138135595</v>
      </c>
      <c r="O22" s="31">
        <v>12301.176819999999</v>
      </c>
      <c r="P22" s="11">
        <v>2468.0884075341232</v>
      </c>
      <c r="Q22" s="11">
        <v>8060.7807306014711</v>
      </c>
      <c r="R22" s="11"/>
      <c r="S22" s="45"/>
      <c r="T22" s="45"/>
      <c r="U22" s="28"/>
    </row>
    <row r="23" spans="1:21" ht="25.5" x14ac:dyDescent="0.25">
      <c r="A23" s="9" t="s">
        <v>15</v>
      </c>
      <c r="B23" s="24" t="s">
        <v>30</v>
      </c>
      <c r="C23" s="27" t="s">
        <v>3</v>
      </c>
      <c r="D23" s="17" t="s">
        <v>51</v>
      </c>
      <c r="E23" s="35">
        <v>0.60599999999999998</v>
      </c>
      <c r="F23" s="35"/>
      <c r="G23" s="11">
        <v>1291.8601199999998</v>
      </c>
      <c r="H23" s="31"/>
      <c r="I23" s="31"/>
      <c r="J23" s="31">
        <v>1291.8601199999998</v>
      </c>
      <c r="K23" s="31">
        <v>1508.5747757999998</v>
      </c>
      <c r="L23" s="20"/>
      <c r="M23" s="31"/>
      <c r="N23" s="20">
        <v>1291.8601235593219</v>
      </c>
      <c r="O23" s="31">
        <v>1508.5747799999997</v>
      </c>
      <c r="P23" s="11">
        <v>302.82691837852536</v>
      </c>
      <c r="Q23" s="11">
        <v>989.03320518079647</v>
      </c>
      <c r="R23" s="11"/>
      <c r="S23" s="45"/>
      <c r="T23" s="45"/>
      <c r="U23" s="28"/>
    </row>
    <row r="24" spans="1:21" ht="25.5" x14ac:dyDescent="0.25">
      <c r="A24" s="9" t="s">
        <v>15</v>
      </c>
      <c r="B24" s="24" t="s">
        <v>31</v>
      </c>
      <c r="C24" s="27" t="s">
        <v>3</v>
      </c>
      <c r="D24" s="17" t="s">
        <v>51</v>
      </c>
      <c r="E24" s="35">
        <v>0.30299999999999999</v>
      </c>
      <c r="F24" s="35"/>
      <c r="G24" s="11">
        <v>1009.62018</v>
      </c>
      <c r="H24" s="31"/>
      <c r="I24" s="31"/>
      <c r="J24" s="31">
        <v>1009.62018</v>
      </c>
      <c r="K24" s="31">
        <v>1178.9879652</v>
      </c>
      <c r="L24" s="20"/>
      <c r="M24" s="31"/>
      <c r="N24" s="20">
        <v>1009.6201840677968</v>
      </c>
      <c r="O24" s="31">
        <v>1178.9879700000001</v>
      </c>
      <c r="P24" s="11">
        <v>236.66662009168434</v>
      </c>
      <c r="Q24" s="11">
        <v>772.95356397611238</v>
      </c>
      <c r="R24" s="11"/>
      <c r="S24" s="45"/>
      <c r="T24" s="45"/>
      <c r="U24" s="28"/>
    </row>
    <row r="25" spans="1:21" ht="25.5" x14ac:dyDescent="0.25">
      <c r="A25" s="9" t="s">
        <v>15</v>
      </c>
      <c r="B25" s="24" t="s">
        <v>32</v>
      </c>
      <c r="C25" s="27" t="s">
        <v>3</v>
      </c>
      <c r="D25" s="17" t="s">
        <v>51</v>
      </c>
      <c r="E25" s="36">
        <v>0.34100000000000003</v>
      </c>
      <c r="F25" s="35"/>
      <c r="G25" s="11">
        <v>1622.56511</v>
      </c>
      <c r="H25" s="31"/>
      <c r="I25" s="31"/>
      <c r="J25" s="31">
        <v>1622.56511</v>
      </c>
      <c r="K25" s="31">
        <v>1895.5743427999998</v>
      </c>
      <c r="L25" s="20"/>
      <c r="M25" s="31"/>
      <c r="N25" s="20">
        <v>1622.5651076271188</v>
      </c>
      <c r="O25" s="31">
        <v>1895.5743400000001</v>
      </c>
      <c r="P25" s="11">
        <v>380.34798230125705</v>
      </c>
      <c r="Q25" s="11">
        <v>1242.2171253258616</v>
      </c>
      <c r="R25" s="11"/>
      <c r="S25" s="45"/>
      <c r="T25" s="45"/>
      <c r="U25" s="28"/>
    </row>
    <row r="26" spans="1:21" ht="25.5" x14ac:dyDescent="0.25">
      <c r="A26" s="9" t="s">
        <v>15</v>
      </c>
      <c r="B26" s="24" t="s">
        <v>33</v>
      </c>
      <c r="C26" s="27" t="s">
        <v>3</v>
      </c>
      <c r="D26" s="17" t="s">
        <v>51</v>
      </c>
      <c r="E26" s="36">
        <v>0.21</v>
      </c>
      <c r="F26" s="35"/>
      <c r="G26" s="11">
        <v>716.51694000000009</v>
      </c>
      <c r="H26" s="31"/>
      <c r="I26" s="31"/>
      <c r="J26" s="31">
        <v>716.51694000000009</v>
      </c>
      <c r="K26" s="31">
        <v>836.71549500000003</v>
      </c>
      <c r="L26" s="20"/>
      <c r="M26" s="31"/>
      <c r="N26" s="20">
        <v>716.51694423728827</v>
      </c>
      <c r="O26" s="31">
        <v>836.71550000000002</v>
      </c>
      <c r="P26" s="11">
        <v>167.95983886518036</v>
      </c>
      <c r="Q26" s="11">
        <v>548.55710537210791</v>
      </c>
      <c r="R26" s="11"/>
      <c r="S26" s="45"/>
      <c r="T26" s="45"/>
      <c r="U26" s="28"/>
    </row>
    <row r="27" spans="1:21" ht="25.5" x14ac:dyDescent="0.25">
      <c r="A27" s="9" t="s">
        <v>15</v>
      </c>
      <c r="B27" s="24" t="s">
        <v>34</v>
      </c>
      <c r="C27" s="27" t="s">
        <v>3</v>
      </c>
      <c r="D27" s="17" t="s">
        <v>51</v>
      </c>
      <c r="E27" s="35">
        <v>0.41299999999999998</v>
      </c>
      <c r="F27" s="35"/>
      <c r="G27" s="11">
        <v>1352.5486599999999</v>
      </c>
      <c r="H27" s="31"/>
      <c r="I27" s="31"/>
      <c r="J27" s="31">
        <v>1352.5486599999999</v>
      </c>
      <c r="K27" s="31">
        <v>1579.4440563999999</v>
      </c>
      <c r="L27" s="20"/>
      <c r="M27" s="31"/>
      <c r="N27" s="20">
        <v>1352.5486630508476</v>
      </c>
      <c r="O27" s="31">
        <v>1579.44406</v>
      </c>
      <c r="P27" s="11">
        <v>317.05301225661248</v>
      </c>
      <c r="Q27" s="11">
        <v>1035.495650794235</v>
      </c>
      <c r="R27" s="11"/>
      <c r="S27" s="45"/>
      <c r="T27" s="45"/>
      <c r="U27" s="28"/>
    </row>
    <row r="28" spans="1:21" ht="25.5" x14ac:dyDescent="0.25">
      <c r="A28" s="9" t="s">
        <v>15</v>
      </c>
      <c r="B28" s="24" t="s">
        <v>35</v>
      </c>
      <c r="C28" s="27" t="s">
        <v>3</v>
      </c>
      <c r="D28" s="17" t="s">
        <v>51</v>
      </c>
      <c r="E28" s="35">
        <v>7.6999999999999999E-2</v>
      </c>
      <c r="F28" s="35"/>
      <c r="G28" s="11">
        <v>242.89997</v>
      </c>
      <c r="H28" s="31"/>
      <c r="I28" s="31"/>
      <c r="J28" s="31">
        <v>242.89997</v>
      </c>
      <c r="K28" s="31">
        <v>283.64740519999998</v>
      </c>
      <c r="L28" s="20"/>
      <c r="M28" s="31"/>
      <c r="N28" s="20">
        <v>242.89997406779662</v>
      </c>
      <c r="O28" s="31">
        <v>283.64740999999998</v>
      </c>
      <c r="P28" s="11">
        <v>56.938556489004334</v>
      </c>
      <c r="Q28" s="11">
        <v>185.96141757879226</v>
      </c>
      <c r="R28" s="11"/>
      <c r="S28" s="45"/>
      <c r="T28" s="45"/>
      <c r="U28" s="28"/>
    </row>
    <row r="29" spans="1:21" ht="25.5" x14ac:dyDescent="0.25">
      <c r="A29" s="9" t="s">
        <v>15</v>
      </c>
      <c r="B29" s="24" t="s">
        <v>36</v>
      </c>
      <c r="C29" s="27" t="s">
        <v>3</v>
      </c>
      <c r="D29" s="17" t="s">
        <v>51</v>
      </c>
      <c r="E29" s="35">
        <v>0.44</v>
      </c>
      <c r="F29" s="35"/>
      <c r="G29" s="11">
        <v>1621.98542</v>
      </c>
      <c r="H29" s="31"/>
      <c r="I29" s="31"/>
      <c r="J29" s="31">
        <v>1621.98542</v>
      </c>
      <c r="K29" s="31">
        <v>1894.0798963999998</v>
      </c>
      <c r="L29" s="20"/>
      <c r="M29" s="31"/>
      <c r="N29" s="20">
        <v>1621.9854230508474</v>
      </c>
      <c r="O29" s="31">
        <v>1894.0799</v>
      </c>
      <c r="P29" s="11">
        <v>380.21209754820796</v>
      </c>
      <c r="Q29" s="11">
        <v>1241.7733255026394</v>
      </c>
      <c r="R29" s="11"/>
      <c r="S29" s="45"/>
      <c r="T29" s="45"/>
      <c r="U29" s="28"/>
    </row>
    <row r="30" spans="1:21" ht="25.5" x14ac:dyDescent="0.25">
      <c r="A30" s="9" t="s">
        <v>15</v>
      </c>
      <c r="B30" s="24" t="s">
        <v>37</v>
      </c>
      <c r="C30" s="27" t="s">
        <v>3</v>
      </c>
      <c r="D30" s="17" t="s">
        <v>51</v>
      </c>
      <c r="E30" s="35">
        <v>0.28899999999999998</v>
      </c>
      <c r="F30" s="35"/>
      <c r="G30" s="11">
        <v>815.39080000000001</v>
      </c>
      <c r="H30" s="31"/>
      <c r="I30" s="31"/>
      <c r="J30" s="31">
        <v>815.39080000000001</v>
      </c>
      <c r="K30" s="31">
        <v>952.17583839999998</v>
      </c>
      <c r="L30" s="20"/>
      <c r="M30" s="31"/>
      <c r="N30" s="20">
        <v>815.39080135593224</v>
      </c>
      <c r="O30" s="31">
        <v>952.17583999999999</v>
      </c>
      <c r="P30" s="11">
        <v>191.13701177531132</v>
      </c>
      <c r="Q30" s="11">
        <v>624.25378958062083</v>
      </c>
      <c r="R30" s="11"/>
      <c r="S30" s="45"/>
      <c r="T30" s="45"/>
      <c r="U30" s="28"/>
    </row>
    <row r="31" spans="1:21" x14ac:dyDescent="0.25">
      <c r="A31" s="9" t="s">
        <v>15</v>
      </c>
      <c r="B31" s="25" t="s">
        <v>38</v>
      </c>
      <c r="C31" s="27" t="s">
        <v>50</v>
      </c>
      <c r="D31" s="17" t="s">
        <v>52</v>
      </c>
      <c r="E31" s="35">
        <v>1</v>
      </c>
      <c r="F31" s="35"/>
      <c r="G31" s="11">
        <v>6216.6410800000003</v>
      </c>
      <c r="H31" s="31">
        <v>28.334200000000003</v>
      </c>
      <c r="I31" s="31">
        <v>28.334200000000003</v>
      </c>
      <c r="J31" s="31">
        <v>6188.3068800000001</v>
      </c>
      <c r="K31" s="31">
        <v>7223.4902729999994</v>
      </c>
      <c r="L31" s="20">
        <v>28.334200000000003</v>
      </c>
      <c r="M31" s="31">
        <v>28.334200000000003</v>
      </c>
      <c r="N31" s="20">
        <v>6188.3068774576277</v>
      </c>
      <c r="O31" s="31">
        <v>7223.4902700000002</v>
      </c>
      <c r="P31" s="11">
        <v>1450.6105324452142</v>
      </c>
      <c r="Q31" s="11">
        <v>4737.6963450124131</v>
      </c>
      <c r="R31" s="11"/>
      <c r="S31" s="45"/>
      <c r="T31" s="45"/>
      <c r="U31" s="28"/>
    </row>
    <row r="32" spans="1:21" ht="25.5" x14ac:dyDescent="0.25">
      <c r="A32" s="9" t="s">
        <v>15</v>
      </c>
      <c r="B32" s="26" t="s">
        <v>39</v>
      </c>
      <c r="C32" s="27" t="s">
        <v>50</v>
      </c>
      <c r="D32" s="17" t="s">
        <v>51</v>
      </c>
      <c r="E32" s="36">
        <v>0.69400000000000006</v>
      </c>
      <c r="F32" s="35"/>
      <c r="G32" s="11">
        <v>1868.8136099999999</v>
      </c>
      <c r="H32" s="31"/>
      <c r="I32" s="31"/>
      <c r="J32" s="31">
        <v>1868.8136099999999</v>
      </c>
      <c r="K32" s="31">
        <v>2182.3144961999997</v>
      </c>
      <c r="L32" s="20"/>
      <c r="M32" s="31"/>
      <c r="N32" s="20">
        <v>1868.813613220339</v>
      </c>
      <c r="O32" s="31">
        <v>2182.3144999999995</v>
      </c>
      <c r="P32" s="11">
        <v>438.07147321500662</v>
      </c>
      <c r="Q32" s="11">
        <v>1430.7421400053322</v>
      </c>
      <c r="R32" s="11"/>
      <c r="S32" s="45"/>
      <c r="T32" s="45"/>
      <c r="U32" s="28"/>
    </row>
    <row r="33" spans="1:21" x14ac:dyDescent="0.25">
      <c r="A33" s="9" t="s">
        <v>15</v>
      </c>
      <c r="B33" s="25" t="s">
        <v>40</v>
      </c>
      <c r="C33" s="27" t="s">
        <v>3</v>
      </c>
      <c r="D33" s="17" t="s">
        <v>52</v>
      </c>
      <c r="E33" s="35">
        <v>1</v>
      </c>
      <c r="F33" s="35"/>
      <c r="G33" s="11">
        <v>12765.141549999995</v>
      </c>
      <c r="H33" s="31"/>
      <c r="I33" s="31"/>
      <c r="J33" s="31">
        <v>12765.141558644063</v>
      </c>
      <c r="K33" s="31">
        <v>14957.108028399998</v>
      </c>
      <c r="L33" s="20"/>
      <c r="M33" s="31"/>
      <c r="N33" s="20">
        <v>12765.141558644063</v>
      </c>
      <c r="O33" s="31">
        <v>14957.108028399998</v>
      </c>
      <c r="P33" s="11">
        <v>2992.2964648984453</v>
      </c>
      <c r="Q33" s="11">
        <v>9772.8450937456164</v>
      </c>
      <c r="R33" s="11"/>
      <c r="S33" s="45"/>
      <c r="T33" s="45"/>
      <c r="U33" s="28"/>
    </row>
    <row r="34" spans="1:21" ht="25.5" x14ac:dyDescent="0.25">
      <c r="A34" s="9" t="s">
        <v>15</v>
      </c>
      <c r="B34" s="25" t="s">
        <v>41</v>
      </c>
      <c r="C34" s="27" t="s">
        <v>3</v>
      </c>
      <c r="D34" s="17" t="s">
        <v>52</v>
      </c>
      <c r="E34" s="35">
        <v>1</v>
      </c>
      <c r="F34" s="35"/>
      <c r="G34" s="11">
        <v>12521.616509999998</v>
      </c>
      <c r="H34" s="31"/>
      <c r="I34" s="31"/>
      <c r="J34" s="31">
        <v>12521.616519999998</v>
      </c>
      <c r="K34" s="31">
        <v>14628.740958400003</v>
      </c>
      <c r="L34" s="20"/>
      <c r="M34" s="31"/>
      <c r="N34" s="20">
        <v>12521.616550338984</v>
      </c>
      <c r="O34" s="31">
        <v>14628.740988399999</v>
      </c>
      <c r="P34" s="11">
        <v>2935.2113931726085</v>
      </c>
      <c r="Q34" s="11">
        <v>9586.4051571663749</v>
      </c>
      <c r="R34" s="11"/>
      <c r="S34" s="45"/>
      <c r="T34" s="45"/>
      <c r="U34" s="28"/>
    </row>
    <row r="35" spans="1:21" ht="25.5" x14ac:dyDescent="0.25">
      <c r="A35" s="9" t="s">
        <v>15</v>
      </c>
      <c r="B35" s="25" t="s">
        <v>42</v>
      </c>
      <c r="C35" s="27" t="s">
        <v>3</v>
      </c>
      <c r="D35" s="17" t="s">
        <v>52</v>
      </c>
      <c r="E35" s="35">
        <v>1</v>
      </c>
      <c r="F35" s="35"/>
      <c r="G35" s="11">
        <v>12886.185419999998</v>
      </c>
      <c r="H35" s="31"/>
      <c r="I35" s="31"/>
      <c r="J35" s="31">
        <v>12886.185419999998</v>
      </c>
      <c r="K35" s="31">
        <v>15016.1446982</v>
      </c>
      <c r="L35" s="20"/>
      <c r="M35" s="31"/>
      <c r="N35" s="20">
        <v>12886.185419999998</v>
      </c>
      <c r="O35" s="31">
        <v>15016.1446982</v>
      </c>
      <c r="P35" s="11">
        <v>3020.6705425981754</v>
      </c>
      <c r="Q35" s="11">
        <v>9865.5148774018216</v>
      </c>
      <c r="R35" s="11"/>
      <c r="S35" s="45"/>
      <c r="T35" s="45"/>
      <c r="U35" s="28"/>
    </row>
    <row r="36" spans="1:21" ht="25.5" x14ac:dyDescent="0.25">
      <c r="A36" s="9" t="s">
        <v>15</v>
      </c>
      <c r="B36" s="25" t="s">
        <v>43</v>
      </c>
      <c r="C36" s="27" t="s">
        <v>3</v>
      </c>
      <c r="D36" s="17" t="s">
        <v>52</v>
      </c>
      <c r="E36" s="35">
        <v>1</v>
      </c>
      <c r="F36" s="35"/>
      <c r="G36" s="11">
        <v>12789.804119999997</v>
      </c>
      <c r="H36" s="31"/>
      <c r="I36" s="31"/>
      <c r="J36" s="31">
        <v>12789.804119999999</v>
      </c>
      <c r="K36" s="31">
        <v>14886.754883000001</v>
      </c>
      <c r="L36" s="20"/>
      <c r="M36" s="31"/>
      <c r="N36" s="20">
        <v>12789.804118474578</v>
      </c>
      <c r="O36" s="31">
        <v>14886.754881000001</v>
      </c>
      <c r="P36" s="11">
        <v>2998.0776534780753</v>
      </c>
      <c r="Q36" s="11">
        <v>9791.7264649965018</v>
      </c>
      <c r="R36" s="11"/>
      <c r="S36" s="45"/>
      <c r="T36" s="45"/>
      <c r="U36" s="28"/>
    </row>
    <row r="37" spans="1:21" x14ac:dyDescent="0.25">
      <c r="A37" s="9" t="s">
        <v>15</v>
      </c>
      <c r="B37" s="25" t="s">
        <v>44</v>
      </c>
      <c r="C37" s="27" t="s">
        <v>3</v>
      </c>
      <c r="D37" s="17" t="s">
        <v>52</v>
      </c>
      <c r="E37" s="35">
        <v>1</v>
      </c>
      <c r="F37" s="35"/>
      <c r="G37" s="11">
        <v>2518.5030300000003</v>
      </c>
      <c r="H37" s="31"/>
      <c r="I37" s="31"/>
      <c r="J37" s="31">
        <v>2518.5030300000003</v>
      </c>
      <c r="K37" s="31">
        <v>2940.9918893999998</v>
      </c>
      <c r="L37" s="20"/>
      <c r="M37" s="31"/>
      <c r="N37" s="20">
        <v>2518.5030305084751</v>
      </c>
      <c r="O37" s="31">
        <v>2940.9918900000002</v>
      </c>
      <c r="P37" s="11">
        <v>590.36616871070805</v>
      </c>
      <c r="Q37" s="11">
        <v>1928.1368617977669</v>
      </c>
      <c r="R37" s="11"/>
      <c r="S37" s="45"/>
      <c r="T37" s="45"/>
      <c r="U37" s="28"/>
    </row>
    <row r="38" spans="1:21" x14ac:dyDescent="0.25">
      <c r="A38" s="9" t="s">
        <v>15</v>
      </c>
      <c r="B38" s="25" t="s">
        <v>45</v>
      </c>
      <c r="C38" s="27" t="s">
        <v>3</v>
      </c>
      <c r="D38" s="17" t="s">
        <v>52</v>
      </c>
      <c r="E38" s="35">
        <v>3</v>
      </c>
      <c r="F38" s="35"/>
      <c r="G38" s="11">
        <v>2601.64581</v>
      </c>
      <c r="H38" s="31"/>
      <c r="I38" s="31"/>
      <c r="J38" s="31">
        <v>2601.64581</v>
      </c>
      <c r="K38" s="31">
        <v>3037.4737997999996</v>
      </c>
      <c r="L38" s="20"/>
      <c r="M38" s="31"/>
      <c r="N38" s="20">
        <v>2601.6458101694916</v>
      </c>
      <c r="O38" s="31">
        <v>3037.4737999999998</v>
      </c>
      <c r="P38" s="11">
        <v>609.8557955604017</v>
      </c>
      <c r="Q38" s="11">
        <v>1991.7900146090897</v>
      </c>
      <c r="R38" s="11"/>
      <c r="S38" s="45"/>
      <c r="T38" s="45"/>
      <c r="U38" s="28"/>
    </row>
    <row r="39" spans="1:21" x14ac:dyDescent="0.25">
      <c r="A39" s="10" t="s">
        <v>15</v>
      </c>
      <c r="B39" s="25" t="s">
        <v>46</v>
      </c>
      <c r="C39" s="27" t="s">
        <v>3</v>
      </c>
      <c r="D39" s="17" t="s">
        <v>52</v>
      </c>
      <c r="E39" s="35">
        <v>43</v>
      </c>
      <c r="F39" s="35"/>
      <c r="G39" s="11">
        <v>3353.9810900000002</v>
      </c>
      <c r="H39" s="31"/>
      <c r="I39" s="31"/>
      <c r="J39" s="31">
        <v>3353.9810900000002</v>
      </c>
      <c r="K39" s="31">
        <v>3819.0854399999998</v>
      </c>
      <c r="L39" s="20"/>
      <c r="M39" s="31"/>
      <c r="N39" s="20">
        <v>3353.9810900000002</v>
      </c>
      <c r="O39" s="31">
        <v>3819.0854399999998</v>
      </c>
      <c r="P39" s="11">
        <v>786.21186555876227</v>
      </c>
      <c r="Q39" s="11">
        <v>2567.7692244412383</v>
      </c>
      <c r="R39" s="11"/>
      <c r="S39" s="45"/>
      <c r="T39" s="45"/>
      <c r="U39" s="28"/>
    </row>
    <row r="40" spans="1:21" ht="25.5" x14ac:dyDescent="0.25">
      <c r="A40" s="10" t="s">
        <v>15</v>
      </c>
      <c r="B40" s="25" t="s">
        <v>47</v>
      </c>
      <c r="C40" s="27" t="s">
        <v>3</v>
      </c>
      <c r="D40" s="17" t="s">
        <v>52</v>
      </c>
      <c r="E40" s="35">
        <v>1</v>
      </c>
      <c r="F40" s="35"/>
      <c r="G40" s="11">
        <v>6932.8241200000011</v>
      </c>
      <c r="H40" s="31"/>
      <c r="I40" s="31"/>
      <c r="J40" s="31">
        <v>6932.8241200000011</v>
      </c>
      <c r="K40" s="31">
        <v>8095.8965463999994</v>
      </c>
      <c r="L40" s="20"/>
      <c r="M40" s="31"/>
      <c r="N40" s="20">
        <v>6932.8241230508484</v>
      </c>
      <c r="O40" s="31">
        <v>8095.8965499999995</v>
      </c>
      <c r="P40" s="11">
        <v>1625.1339650142741</v>
      </c>
      <c r="Q40" s="11">
        <v>5307.6901580365738</v>
      </c>
      <c r="R40" s="11"/>
      <c r="S40" s="45"/>
      <c r="T40" s="45"/>
      <c r="U40" s="28"/>
    </row>
    <row r="41" spans="1:21" ht="30" x14ac:dyDescent="0.25">
      <c r="A41" s="9" t="s">
        <v>15</v>
      </c>
      <c r="B41" s="25" t="s">
        <v>48</v>
      </c>
      <c r="C41" s="22" t="s">
        <v>49</v>
      </c>
      <c r="D41" s="17" t="s">
        <v>52</v>
      </c>
      <c r="E41" s="35">
        <v>717</v>
      </c>
      <c r="F41" s="35"/>
      <c r="G41" s="11">
        <v>8894.3034100000004</v>
      </c>
      <c r="H41" s="31"/>
      <c r="I41" s="31"/>
      <c r="J41" s="31">
        <v>8894.3034100000004</v>
      </c>
      <c r="K41" s="31">
        <v>10126.805638894917</v>
      </c>
      <c r="L41" s="20"/>
      <c r="M41" s="31"/>
      <c r="N41" s="20">
        <v>8894.3034100000004</v>
      </c>
      <c r="O41" s="31">
        <v>10126.805638894917</v>
      </c>
      <c r="P41" s="11">
        <v>2084.9273413231317</v>
      </c>
      <c r="Q41" s="11">
        <v>6809.3760686768674</v>
      </c>
      <c r="R41" s="11"/>
      <c r="S41" s="45"/>
      <c r="T41" s="45"/>
      <c r="U41" s="28"/>
    </row>
    <row r="42" spans="1:21" ht="45" x14ac:dyDescent="0.25">
      <c r="A42" s="13" t="s">
        <v>54</v>
      </c>
      <c r="B42" s="14" t="s">
        <v>53</v>
      </c>
      <c r="C42" s="21"/>
      <c r="D42" s="15"/>
      <c r="E42" s="37"/>
      <c r="F42" s="37"/>
      <c r="G42" s="43">
        <f t="shared" ref="G42:Q42" si="1">G43+G44+G45+G46</f>
        <v>7241.0177799999992</v>
      </c>
      <c r="H42" s="43"/>
      <c r="I42" s="43"/>
      <c r="J42" s="43">
        <f t="shared" si="1"/>
        <v>7293.6671199999992</v>
      </c>
      <c r="K42" s="43">
        <f t="shared" si="1"/>
        <v>8513.1955653999994</v>
      </c>
      <c r="L42" s="43"/>
      <c r="M42" s="43"/>
      <c r="N42" s="43">
        <f t="shared" si="1"/>
        <v>7618.0255938983046</v>
      </c>
      <c r="O42" s="43">
        <f t="shared" si="1"/>
        <v>8895.9385699999984</v>
      </c>
      <c r="P42" s="43">
        <f t="shared" si="1"/>
        <v>0</v>
      </c>
      <c r="Q42" s="43">
        <f t="shared" si="1"/>
        <v>0</v>
      </c>
      <c r="R42" s="43">
        <f>R43+R44+R45+R46</f>
        <v>7618.0255938983046</v>
      </c>
      <c r="S42" s="45"/>
      <c r="T42" s="45"/>
    </row>
    <row r="43" spans="1:21" x14ac:dyDescent="0.25">
      <c r="A43" s="9" t="s">
        <v>54</v>
      </c>
      <c r="B43" s="25" t="s">
        <v>55</v>
      </c>
      <c r="C43" s="22" t="s">
        <v>3</v>
      </c>
      <c r="D43" s="17" t="s">
        <v>52</v>
      </c>
      <c r="E43" s="35">
        <v>1</v>
      </c>
      <c r="F43" s="35"/>
      <c r="G43" s="11">
        <v>4681.0051399999993</v>
      </c>
      <c r="H43" s="31"/>
      <c r="I43" s="31"/>
      <c r="J43" s="31">
        <v>4681.0051399999993</v>
      </c>
      <c r="K43" s="31">
        <v>5463.0319969999991</v>
      </c>
      <c r="L43" s="20"/>
      <c r="M43" s="31"/>
      <c r="N43" s="20">
        <v>4681.0051425423726</v>
      </c>
      <c r="O43" s="31">
        <v>5463.0319999999992</v>
      </c>
      <c r="P43" s="11"/>
      <c r="Q43" s="11"/>
      <c r="R43" s="11">
        <v>4681.0051425423726</v>
      </c>
      <c r="S43" s="45"/>
      <c r="T43" s="45"/>
    </row>
    <row r="44" spans="1:21" x14ac:dyDescent="0.25">
      <c r="A44" s="9" t="s">
        <v>54</v>
      </c>
      <c r="B44" s="25" t="s">
        <v>56</v>
      </c>
      <c r="C44" s="22" t="s">
        <v>3</v>
      </c>
      <c r="D44" s="17" t="s">
        <v>51</v>
      </c>
      <c r="E44" s="35">
        <v>0.48</v>
      </c>
      <c r="F44" s="35"/>
      <c r="G44" s="11">
        <v>2560.0126399999999</v>
      </c>
      <c r="H44" s="31"/>
      <c r="I44" s="31"/>
      <c r="J44" s="31">
        <v>2560.0126399999999</v>
      </c>
      <c r="K44" s="31">
        <v>2989.4649001999996</v>
      </c>
      <c r="L44" s="20"/>
      <c r="M44" s="31"/>
      <c r="N44" s="20">
        <v>2560.0126398305088</v>
      </c>
      <c r="O44" s="31">
        <v>2989.4648999999999</v>
      </c>
      <c r="P44" s="11"/>
      <c r="Q44" s="11"/>
      <c r="R44" s="11">
        <v>2560.0126398305088</v>
      </c>
      <c r="S44" s="45"/>
      <c r="T44" s="45"/>
    </row>
    <row r="45" spans="1:21" x14ac:dyDescent="0.25">
      <c r="A45" s="9" t="s">
        <v>54</v>
      </c>
      <c r="B45" s="25" t="s">
        <v>57</v>
      </c>
      <c r="C45" s="22" t="s">
        <v>3</v>
      </c>
      <c r="D45" s="17" t="s">
        <v>52</v>
      </c>
      <c r="E45" s="35" t="s">
        <v>66</v>
      </c>
      <c r="F45" s="35"/>
      <c r="G45" s="11">
        <v>0</v>
      </c>
      <c r="H45" s="31"/>
      <c r="I45" s="31"/>
      <c r="J45" s="31">
        <v>47.982939999999999</v>
      </c>
      <c r="K45" s="31">
        <v>56.032268200000004</v>
      </c>
      <c r="L45" s="20"/>
      <c r="M45" s="31"/>
      <c r="N45" s="20">
        <v>47.982941525423726</v>
      </c>
      <c r="O45" s="31">
        <v>56.032269999999997</v>
      </c>
      <c r="P45" s="11"/>
      <c r="Q45" s="11"/>
      <c r="R45" s="11">
        <v>47.982941525423726</v>
      </c>
      <c r="S45" s="45"/>
      <c r="T45" s="45"/>
    </row>
    <row r="46" spans="1:21" ht="25.5" x14ac:dyDescent="0.25">
      <c r="A46" s="38" t="s">
        <v>54</v>
      </c>
      <c r="B46" s="39" t="s">
        <v>65</v>
      </c>
      <c r="C46" s="40" t="s">
        <v>50</v>
      </c>
      <c r="D46" s="41" t="s">
        <v>51</v>
      </c>
      <c r="E46" s="42" t="s">
        <v>66</v>
      </c>
      <c r="F46" s="42"/>
      <c r="G46" s="47">
        <v>0</v>
      </c>
      <c r="H46" s="46"/>
      <c r="I46" s="46"/>
      <c r="J46" s="46">
        <v>4.6664000000000003</v>
      </c>
      <c r="K46" s="46">
        <v>4.6664000000000003</v>
      </c>
      <c r="L46" s="20"/>
      <c r="M46" s="31"/>
      <c r="N46" s="20">
        <v>329.02487000000002</v>
      </c>
      <c r="O46" s="31">
        <v>387.40940000000001</v>
      </c>
      <c r="P46" s="11"/>
      <c r="Q46" s="11"/>
      <c r="R46" s="11">
        <v>329.02487000000002</v>
      </c>
      <c r="S46" s="45"/>
      <c r="T46" s="45"/>
    </row>
    <row r="47" spans="1:21" ht="30" x14ac:dyDescent="0.25">
      <c r="A47" s="13" t="s">
        <v>59</v>
      </c>
      <c r="B47" s="14" t="s">
        <v>58</v>
      </c>
      <c r="C47" s="21"/>
      <c r="D47" s="15"/>
      <c r="E47" s="37"/>
      <c r="F47" s="37"/>
      <c r="G47" s="16">
        <f t="shared" ref="G47:R47" si="2">G48+G49</f>
        <v>13392.155650000001</v>
      </c>
      <c r="H47" s="16"/>
      <c r="I47" s="16"/>
      <c r="J47" s="16">
        <f>J49+J48</f>
        <v>13392.155650000001</v>
      </c>
      <c r="K47" s="16">
        <f>K49+K48</f>
        <v>15383.826381999999</v>
      </c>
      <c r="L47" s="34"/>
      <c r="M47" s="34"/>
      <c r="N47" s="34">
        <f>N49+N48</f>
        <v>13392.155655762712</v>
      </c>
      <c r="O47" s="34">
        <f>O49+O48</f>
        <v>15383.826388799998</v>
      </c>
      <c r="P47" s="16">
        <f t="shared" si="2"/>
        <v>3139.2758037197309</v>
      </c>
      <c r="Q47" s="43">
        <f t="shared" si="2"/>
        <v>10252.879852042979</v>
      </c>
      <c r="R47" s="43">
        <f t="shared" si="2"/>
        <v>0</v>
      </c>
      <c r="S47" s="45"/>
      <c r="T47" s="45"/>
    </row>
    <row r="48" spans="1:21" x14ac:dyDescent="0.25">
      <c r="A48" s="9" t="s">
        <v>59</v>
      </c>
      <c r="B48" s="25" t="s">
        <v>62</v>
      </c>
      <c r="C48" s="22" t="s">
        <v>60</v>
      </c>
      <c r="D48" s="17" t="s">
        <v>51</v>
      </c>
      <c r="E48" s="35">
        <v>8.1920000000000002</v>
      </c>
      <c r="F48" s="35"/>
      <c r="G48" s="31">
        <v>5481.6125900000006</v>
      </c>
      <c r="H48" s="31"/>
      <c r="I48" s="32"/>
      <c r="J48" s="31">
        <v>5481.6125900000006</v>
      </c>
      <c r="K48" s="32">
        <v>6146.2583888000008</v>
      </c>
      <c r="L48" s="31"/>
      <c r="M48" s="31"/>
      <c r="N48" s="31">
        <v>5481.6125900000006</v>
      </c>
      <c r="O48" s="31">
        <v>6146.2583888000008</v>
      </c>
      <c r="P48" s="30">
        <v>1284.9532376624993</v>
      </c>
      <c r="Q48" s="11">
        <v>4196.6593523375004</v>
      </c>
      <c r="R48" s="11"/>
      <c r="S48" s="45"/>
      <c r="T48" s="45"/>
    </row>
    <row r="49" spans="1:20" ht="25.5" x14ac:dyDescent="0.25">
      <c r="A49" s="9" t="s">
        <v>59</v>
      </c>
      <c r="B49" s="25" t="s">
        <v>61</v>
      </c>
      <c r="C49" s="22" t="s">
        <v>60</v>
      </c>
      <c r="D49" s="17" t="s">
        <v>52</v>
      </c>
      <c r="E49" s="35">
        <v>499</v>
      </c>
      <c r="F49" s="35"/>
      <c r="G49" s="11">
        <v>7910.5430599999991</v>
      </c>
      <c r="H49" s="31"/>
      <c r="I49" s="32"/>
      <c r="J49" s="31">
        <v>7910.5430599999991</v>
      </c>
      <c r="K49" s="32">
        <v>9237.5679931999985</v>
      </c>
      <c r="L49" s="31"/>
      <c r="M49" s="31"/>
      <c r="N49" s="31">
        <v>7910.5430657627112</v>
      </c>
      <c r="O49" s="31">
        <v>9237.5679999999975</v>
      </c>
      <c r="P49" s="30">
        <v>1854.3225660572316</v>
      </c>
      <c r="Q49" s="11">
        <v>6056.2204997054787</v>
      </c>
      <c r="R49" s="11"/>
      <c r="S49" s="45"/>
      <c r="T49" s="45"/>
    </row>
  </sheetData>
  <autoFilter ref="A6:R41"/>
  <mergeCells count="10">
    <mergeCell ref="P4:R4"/>
    <mergeCell ref="N4:O5"/>
    <mergeCell ref="A4:A6"/>
    <mergeCell ref="B4:B6"/>
    <mergeCell ref="C4:C6"/>
    <mergeCell ref="D4:F5"/>
    <mergeCell ref="J4:K5"/>
    <mergeCell ref="G4:G5"/>
    <mergeCell ref="L4:M5"/>
    <mergeCell ref="H4:I5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2018-02-20T11:37:30Z</dcterms:modified>
</cp:coreProperties>
</file>